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14900" yWindow="1460" windowWidth="26780" windowHeight="25240"/>
  </bookViews>
  <sheets>
    <sheet name="BP Gastro 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2" l="1"/>
  <c r="C36" i="2"/>
  <c r="C16" i="2"/>
  <c r="C19" i="2"/>
  <c r="C21" i="2"/>
  <c r="C25" i="2"/>
  <c r="C28" i="2"/>
  <c r="C34" i="2"/>
  <c r="C40" i="2"/>
  <c r="P37" i="2"/>
  <c r="O38" i="2"/>
  <c r="O39" i="2"/>
  <c r="O36" i="2"/>
  <c r="M37" i="2"/>
  <c r="L38" i="2"/>
  <c r="L39" i="2"/>
  <c r="L36" i="2"/>
  <c r="J37" i="2"/>
  <c r="I38" i="2"/>
  <c r="I39" i="2"/>
  <c r="I36" i="2"/>
  <c r="G37" i="2"/>
  <c r="F38" i="2"/>
  <c r="F39" i="2"/>
  <c r="F36" i="2"/>
  <c r="O21" i="2"/>
  <c r="L21" i="2"/>
  <c r="I21" i="2"/>
  <c r="F21" i="2"/>
  <c r="P33" i="2"/>
  <c r="M33" i="2"/>
  <c r="J33" i="2"/>
  <c r="G33" i="2"/>
  <c r="D33" i="2"/>
  <c r="P32" i="2"/>
  <c r="M32" i="2"/>
  <c r="J32" i="2"/>
  <c r="G32" i="2"/>
  <c r="D32" i="2"/>
  <c r="P31" i="2"/>
  <c r="M31" i="2"/>
  <c r="J31" i="2"/>
  <c r="G31" i="2"/>
  <c r="D31" i="2"/>
  <c r="P30" i="2"/>
  <c r="M30" i="2"/>
  <c r="J30" i="2"/>
  <c r="G30" i="2"/>
  <c r="D30" i="2"/>
  <c r="P27" i="2"/>
  <c r="M27" i="2"/>
  <c r="J27" i="2"/>
  <c r="G27" i="2"/>
  <c r="D27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P18" i="2"/>
  <c r="M18" i="2"/>
  <c r="J18" i="2"/>
  <c r="G18" i="2"/>
  <c r="D18" i="2"/>
  <c r="O16" i="2"/>
  <c r="O19" i="2"/>
  <c r="L16" i="2"/>
  <c r="L19" i="2"/>
  <c r="I16" i="2"/>
  <c r="I19" i="2"/>
  <c r="F16" i="2"/>
  <c r="F19" i="2"/>
  <c r="P15" i="2"/>
  <c r="P16" i="2"/>
  <c r="P19" i="2"/>
  <c r="M15" i="2"/>
  <c r="M16" i="2"/>
  <c r="J15" i="2"/>
  <c r="J16" i="2"/>
  <c r="G15" i="2"/>
  <c r="G16" i="2"/>
  <c r="D15" i="2"/>
  <c r="D16" i="2"/>
  <c r="P12" i="2"/>
  <c r="M12" i="2"/>
  <c r="J12" i="2"/>
  <c r="G12" i="2"/>
  <c r="M19" i="2"/>
  <c r="J19" i="2"/>
  <c r="D19" i="2"/>
  <c r="G19" i="2"/>
  <c r="O25" i="2"/>
  <c r="O28" i="2"/>
  <c r="O34" i="2"/>
  <c r="P21" i="2"/>
  <c r="P25" i="2"/>
  <c r="P28" i="2"/>
  <c r="P34" i="2"/>
  <c r="M21" i="2"/>
  <c r="G21" i="2"/>
  <c r="G25" i="2"/>
  <c r="G28" i="2"/>
  <c r="G34" i="2"/>
  <c r="M25" i="2"/>
  <c r="M28" i="2"/>
  <c r="M34" i="2"/>
  <c r="L25" i="2"/>
  <c r="L28" i="2"/>
  <c r="L34" i="2"/>
  <c r="L40" i="2"/>
  <c r="I25" i="2"/>
  <c r="I28" i="2"/>
  <c r="I34" i="2"/>
  <c r="I40" i="2"/>
  <c r="J21" i="2"/>
  <c r="J25" i="2"/>
  <c r="J28" i="2"/>
  <c r="J34" i="2"/>
  <c r="D21" i="2"/>
  <c r="D25" i="2"/>
  <c r="D28" i="2"/>
  <c r="D34" i="2"/>
  <c r="O40" i="2"/>
  <c r="F25" i="2"/>
  <c r="F28" i="2"/>
  <c r="F34" i="2"/>
  <c r="F40" i="2"/>
</calcChain>
</file>

<file path=xl/sharedStrings.xml><?xml version="1.0" encoding="utf-8"?>
<sst xmlns="http://schemas.openxmlformats.org/spreadsheetml/2006/main" count="39" uniqueCount="37">
  <si>
    <t>Bewerber/in:</t>
  </si>
  <si>
    <t>Kosten Mieterausbau:</t>
  </si>
  <si>
    <t>CHF</t>
  </si>
  <si>
    <t>Jahr 1</t>
  </si>
  <si>
    <t>Jahr 2</t>
  </si>
  <si>
    <t>Jahr 3</t>
  </si>
  <si>
    <t>Jahr 4</t>
  </si>
  <si>
    <t>Jahr 5</t>
  </si>
  <si>
    <t>Umsatzwachstum gegenüber Vorjahr</t>
  </si>
  <si>
    <t>Nettoumsatz exkl. MWST</t>
  </si>
  <si>
    <t>Warenaufwand</t>
  </si>
  <si>
    <t>Zwischentotal Bruttoertrag 1</t>
  </si>
  <si>
    <t>Personalaufwand</t>
  </si>
  <si>
    <t>Zwischentotal Bruttoertrag 2</t>
  </si>
  <si>
    <t>Nebenkosten CHF 40.-/m2 p.a.</t>
  </si>
  <si>
    <t>Reinigung / Entsorgung</t>
  </si>
  <si>
    <t>Betriebsaufwand, -Material</t>
  </si>
  <si>
    <t>Marketing / Werbung</t>
  </si>
  <si>
    <t>Zwischentotal Betriebserfolg 1</t>
  </si>
  <si>
    <t>Unterhalt / Reparaturen / Ersatz</t>
  </si>
  <si>
    <t>Zwischentotal Betriebserfolg 2</t>
  </si>
  <si>
    <t>Abschreibung Mieterausbau</t>
  </si>
  <si>
    <t>Übrige Abschreibungen</t>
  </si>
  <si>
    <t>Kommissionen, Gebühren, Leasing</t>
  </si>
  <si>
    <t>Div. Kosten</t>
  </si>
  <si>
    <t>Zwischentotal Erfolg (ohne Miete)</t>
  </si>
  <si>
    <t>Total Mietzins</t>
  </si>
  <si>
    <t>Angebot Unsatzmiete pro Jahr</t>
  </si>
  <si>
    <t>Total Betriebserfolg</t>
  </si>
  <si>
    <t>Annahme Mietzins NF (Lager/WC UG etc.)</t>
  </si>
  <si>
    <t>Gelb: Eingabefelder</t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</si>
  <si>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</si>
  <si>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>Beilage zum Bewerbungsdossier für das Objekt Nr. 50/5 im KW1-Projekt Koch</t>
  </si>
  <si>
    <t>Hauptnutzfläche EG</t>
  </si>
  <si>
    <t>Nutzungskonzept:</t>
  </si>
  <si>
    <r>
      <t>Mindestmietzins HNF EG (360.-/m</t>
    </r>
    <r>
      <rPr>
        <vertAlign val="superscript"/>
        <sz val="10"/>
        <color indexed="8"/>
        <rFont val="Arial"/>
      </rPr>
      <t>2</t>
    </r>
    <r>
      <rPr>
        <sz val="10"/>
        <color indexed="8"/>
        <rFont val="Arial"/>
        <family val="2"/>
      </rPr>
      <t>/Jahr)</t>
    </r>
  </si>
  <si>
    <t>Businessplan Objekt 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</si>
</sst>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Fr. &quot;* #,##0&quot; &quot;;&quot; Fr. &quot;* &quot;-&quot;#,##0&quot; &quot;;&quot; Fr. &quot;* &quot;- &quot;"/>
    <numFmt numFmtId="165" formatCode="0.0%"/>
    <numFmt numFmtId="166" formatCode="#,##0&quot; &quot;;&quot;-&quot;#,##0&quot; &quot;"/>
    <numFmt numFmtId="167" formatCode="#,##0.0"/>
  </numFmts>
  <fonts count="10" x14ac:knownFonts="1">
    <font>
      <sz val="12"/>
      <color indexed="8"/>
      <name val="Calibri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/>
      <sz val="12"/>
      <color theme="11"/>
      <name val="Calibri"/>
    </font>
    <font>
      <u/>
      <sz val="12"/>
      <color theme="10"/>
      <name val="Calibri"/>
    </font>
    <font>
      <vertAlign val="superscript"/>
      <sz val="10"/>
      <color indexed="8"/>
      <name val="Arial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indexed="14"/>
        <bgColor auto="1"/>
      </patternFill>
    </fill>
    <fill>
      <patternFill patternType="solid">
        <fgColor rgb="FFFFFFC4"/>
        <bgColor indexed="64"/>
      </patternFill>
    </fill>
  </fills>
  <borders count="3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8"/>
      </left>
      <right/>
      <top/>
      <bottom style="thin">
        <color indexed="13"/>
      </bottom>
      <diagonal/>
    </border>
    <border>
      <left/>
      <right style="thin">
        <color indexed="8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</borders>
  <cellStyleXfs count="28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166" fontId="3" fillId="3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65" fontId="3" fillId="3" borderId="19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/>
    <xf numFmtId="165" fontId="4" fillId="2" borderId="2" xfId="0" applyNumberFormat="1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3" xfId="0" applyFont="1" applyFill="1" applyBorder="1" applyAlignment="1" applyProtection="1"/>
    <xf numFmtId="49" fontId="3" fillId="2" borderId="9" xfId="0" applyNumberFormat="1" applyFont="1" applyFill="1" applyBorder="1" applyAlignment="1" applyProtection="1">
      <alignment horizontal="left"/>
    </xf>
    <xf numFmtId="164" fontId="3" fillId="2" borderId="3" xfId="0" applyNumberFormat="1" applyFont="1" applyFill="1" applyBorder="1" applyAlignment="1" applyProtection="1">
      <alignment horizontal="left"/>
    </xf>
    <xf numFmtId="49" fontId="3" fillId="2" borderId="9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49" fontId="3" fillId="2" borderId="13" xfId="0" applyNumberFormat="1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49" fontId="2" fillId="4" borderId="14" xfId="0" applyNumberFormat="1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49" fontId="3" fillId="2" borderId="20" xfId="0" applyNumberFormat="1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49" fontId="2" fillId="4" borderId="29" xfId="0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/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49" fontId="4" fillId="3" borderId="8" xfId="0" applyNumberFormat="1" applyFont="1" applyFill="1" applyBorder="1" applyAlignment="1" applyProtection="1"/>
    <xf numFmtId="166" fontId="4" fillId="2" borderId="9" xfId="0" applyNumberFormat="1" applyFont="1" applyFill="1" applyBorder="1" applyAlignment="1" applyProtection="1"/>
    <xf numFmtId="0" fontId="3" fillId="2" borderId="10" xfId="0" applyFont="1" applyFill="1" applyBorder="1" applyAlignment="1" applyProtection="1"/>
    <xf numFmtId="166" fontId="3" fillId="3" borderId="8" xfId="0" applyNumberFormat="1" applyFont="1" applyFill="1" applyBorder="1" applyAlignment="1" applyProtection="1">
      <protection locked="0"/>
    </xf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3" xfId="0" applyFont="1" applyFill="1" applyBorder="1" applyAlignment="1" applyProtection="1"/>
    <xf numFmtId="164" fontId="2" fillId="2" borderId="1" xfId="0" applyNumberFormat="1" applyFont="1" applyFill="1" applyBorder="1" applyAlignment="1" applyProtection="1"/>
    <xf numFmtId="165" fontId="2" fillId="2" borderId="1" xfId="0" applyNumberFormat="1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5" fontId="4" fillId="2" borderId="1" xfId="0" applyNumberFormat="1" applyFont="1" applyFill="1" applyBorder="1" applyAlignment="1" applyProtection="1"/>
    <xf numFmtId="164" fontId="4" fillId="2" borderId="6" xfId="0" applyNumberFormat="1" applyFont="1" applyFill="1" applyBorder="1" applyAlignment="1" applyProtection="1"/>
    <xf numFmtId="165" fontId="4" fillId="2" borderId="6" xfId="0" applyNumberFormat="1" applyFont="1" applyFill="1" applyBorder="1" applyAlignment="1" applyProtection="1"/>
    <xf numFmtId="164" fontId="4" fillId="2" borderId="10" xfId="0" applyNumberFormat="1" applyFont="1" applyFill="1" applyBorder="1" applyAlignment="1" applyProtection="1"/>
    <xf numFmtId="165" fontId="4" fillId="2" borderId="10" xfId="0" applyNumberFormat="1" applyFont="1" applyFill="1" applyBorder="1" applyAlignment="1" applyProtection="1"/>
    <xf numFmtId="164" fontId="2" fillId="2" borderId="2" xfId="0" applyNumberFormat="1" applyFont="1" applyFill="1" applyBorder="1" applyAlignment="1" applyProtection="1"/>
    <xf numFmtId="0" fontId="3" fillId="2" borderId="32" xfId="0" applyFont="1" applyFill="1" applyBorder="1" applyAlignment="1" applyProtection="1"/>
    <xf numFmtId="167" fontId="3" fillId="2" borderId="1" xfId="0" applyNumberFormat="1" applyFont="1" applyFill="1" applyBorder="1" applyAlignment="1" applyProtection="1"/>
    <xf numFmtId="49" fontId="3" fillId="2" borderId="15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/>
    <xf numFmtId="164" fontId="4" fillId="2" borderId="2" xfId="0" applyNumberFormat="1" applyFont="1" applyFill="1" applyBorder="1" applyAlignment="1" applyProtection="1"/>
    <xf numFmtId="164" fontId="4" fillId="2" borderId="33" xfId="0" applyNumberFormat="1" applyFont="1" applyFill="1" applyBorder="1" applyAlignment="1" applyProtection="1"/>
    <xf numFmtId="164" fontId="4" fillId="2" borderId="11" xfId="0" applyNumberFormat="1" applyFont="1" applyFill="1" applyBorder="1" applyAlignment="1" applyProtection="1"/>
    <xf numFmtId="165" fontId="4" fillId="2" borderId="12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/>
    <xf numFmtId="165" fontId="3" fillId="2" borderId="3" xfId="0" applyNumberFormat="1" applyFont="1" applyFill="1" applyBorder="1" applyAlignment="1" applyProtection="1"/>
    <xf numFmtId="164" fontId="4" fillId="2" borderId="13" xfId="0" applyNumberFormat="1" applyFont="1" applyFill="1" applyBorder="1" applyAlignment="1" applyProtection="1"/>
    <xf numFmtId="165" fontId="4" fillId="2" borderId="3" xfId="0" applyNumberFormat="1" applyFont="1" applyFill="1" applyBorder="1" applyAlignment="1" applyProtection="1"/>
    <xf numFmtId="165" fontId="3" fillId="2" borderId="15" xfId="0" applyNumberFormat="1" applyFont="1" applyFill="1" applyBorder="1" applyAlignment="1" applyProtection="1">
      <alignment vertical="center"/>
    </xf>
    <xf numFmtId="165" fontId="3" fillId="2" borderId="3" xfId="0" applyNumberFormat="1" applyFont="1" applyFill="1" applyBorder="1" applyAlignment="1" applyProtection="1">
      <alignment vertical="center"/>
    </xf>
    <xf numFmtId="165" fontId="3" fillId="2" borderId="17" xfId="0" applyNumberFormat="1" applyFont="1" applyFill="1" applyBorder="1" applyAlignment="1" applyProtection="1">
      <alignment vertical="center"/>
    </xf>
    <xf numFmtId="165" fontId="3" fillId="2" borderId="16" xfId="0" applyNumberFormat="1" applyFont="1" applyFill="1" applyBorder="1" applyAlignment="1" applyProtection="1">
      <alignment vertical="center"/>
    </xf>
    <xf numFmtId="166" fontId="2" fillId="4" borderId="14" xfId="0" applyNumberFormat="1" applyFont="1" applyFill="1" applyBorder="1" applyAlignment="1" applyProtection="1">
      <alignment vertical="center"/>
    </xf>
    <xf numFmtId="165" fontId="3" fillId="4" borderId="19" xfId="0" applyNumberFormat="1" applyFont="1" applyFill="1" applyBorder="1" applyAlignment="1" applyProtection="1">
      <alignment vertical="center"/>
    </xf>
    <xf numFmtId="165" fontId="2" fillId="4" borderId="18" xfId="0" applyNumberFormat="1" applyFont="1" applyFill="1" applyBorder="1" applyAlignment="1" applyProtection="1">
      <alignment vertical="center"/>
    </xf>
    <xf numFmtId="164" fontId="4" fillId="2" borderId="22" xfId="0" applyNumberFormat="1" applyFont="1" applyFill="1" applyBorder="1" applyAlignment="1" applyProtection="1">
      <alignment vertical="center"/>
    </xf>
    <xf numFmtId="165" fontId="4" fillId="2" borderId="23" xfId="0" applyNumberFormat="1" applyFont="1" applyFill="1" applyBorder="1" applyAlignment="1" applyProtection="1">
      <alignment vertical="center"/>
    </xf>
    <xf numFmtId="165" fontId="4" fillId="2" borderId="21" xfId="0" applyNumberFormat="1" applyFont="1" applyFill="1" applyBorder="1" applyAlignment="1" applyProtection="1">
      <alignment vertical="center"/>
    </xf>
    <xf numFmtId="164" fontId="4" fillId="2" borderId="20" xfId="0" applyNumberFormat="1" applyFont="1" applyFill="1" applyBorder="1" applyAlignment="1" applyProtection="1">
      <alignment vertical="center"/>
    </xf>
    <xf numFmtId="166" fontId="3" fillId="2" borderId="13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>
      <alignment vertical="center"/>
    </xf>
    <xf numFmtId="165" fontId="4" fillId="2" borderId="25" xfId="0" applyNumberFormat="1" applyFont="1" applyFill="1" applyBorder="1" applyAlignment="1" applyProtection="1">
      <alignment vertical="center"/>
    </xf>
    <xf numFmtId="165" fontId="4" fillId="2" borderId="24" xfId="0" applyNumberFormat="1" applyFont="1" applyFill="1" applyBorder="1" applyAlignment="1" applyProtection="1">
      <alignment vertical="center"/>
    </xf>
    <xf numFmtId="166" fontId="3" fillId="4" borderId="14" xfId="0" applyNumberFormat="1" applyFont="1" applyFill="1" applyBorder="1" applyAlignment="1" applyProtection="1">
      <alignment vertical="center"/>
    </xf>
    <xf numFmtId="166" fontId="3" fillId="2" borderId="26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166" fontId="3" fillId="2" borderId="20" xfId="0" applyNumberFormat="1" applyFont="1" applyFill="1" applyBorder="1" applyAlignment="1" applyProtection="1">
      <alignment vertical="center"/>
    </xf>
    <xf numFmtId="165" fontId="3" fillId="2" borderId="23" xfId="0" applyNumberFormat="1" applyFont="1" applyFill="1" applyBorder="1" applyAlignment="1" applyProtection="1">
      <alignment vertical="center"/>
    </xf>
    <xf numFmtId="165" fontId="3" fillId="2" borderId="21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165" fontId="2" fillId="2" borderId="16" xfId="0" applyNumberFormat="1" applyFont="1" applyFill="1" applyBorder="1" applyAlignment="1" applyProtection="1">
      <alignment vertical="center"/>
    </xf>
    <xf numFmtId="166" fontId="2" fillId="4" borderId="29" xfId="0" applyNumberFormat="1" applyFont="1" applyFill="1" applyBorder="1" applyAlignment="1" applyProtection="1">
      <alignment vertical="center"/>
    </xf>
    <xf numFmtId="165" fontId="3" fillId="4" borderId="31" xfId="0" applyNumberFormat="1" applyFont="1" applyFill="1" applyBorder="1" applyAlignment="1" applyProtection="1">
      <alignment vertical="center"/>
    </xf>
    <xf numFmtId="165" fontId="2" fillId="4" borderId="3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166" fontId="3" fillId="5" borderId="13" xfId="0" applyNumberFormat="1" applyFont="1" applyFill="1" applyBorder="1" applyAlignment="1" applyProtection="1">
      <alignment vertical="center"/>
      <protection locked="0"/>
    </xf>
    <xf numFmtId="166" fontId="3" fillId="3" borderId="4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</cellXfs>
  <cellStyles count="28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8D8D8"/>
      <rgbColor rgb="FFB4B4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zoomScale="150" zoomScaleNormal="150" zoomScalePageLayoutView="150" workbookViewId="0">
      <selection activeCell="F6" sqref="F6"/>
    </sheetView>
  </sheetViews>
  <sheetFormatPr baseColWidth="10" defaultColWidth="10.83203125" defaultRowHeight="12.75" customHeight="1" x14ac:dyDescent="0"/>
  <cols>
    <col min="1" max="1" width="31.5" style="1" customWidth="1"/>
    <col min="2" max="2" width="1.33203125" style="1" customWidth="1"/>
    <col min="3" max="3" width="12.5" style="1" customWidth="1"/>
    <col min="4" max="4" width="6.83203125" style="1" customWidth="1"/>
    <col min="5" max="5" width="1.33203125" style="1" customWidth="1"/>
    <col min="6" max="6" width="12.5" style="1" customWidth="1"/>
    <col min="7" max="7" width="6.83203125" style="1" customWidth="1"/>
    <col min="8" max="8" width="1.33203125" style="1" customWidth="1"/>
    <col min="9" max="9" width="12.5" style="1" customWidth="1"/>
    <col min="10" max="10" width="6.83203125" style="1" customWidth="1"/>
    <col min="11" max="11" width="1.33203125" style="1" customWidth="1"/>
    <col min="12" max="12" width="12.5" style="1" customWidth="1"/>
    <col min="13" max="13" width="6.83203125" style="1" customWidth="1"/>
    <col min="14" max="14" width="1.33203125" style="1" customWidth="1"/>
    <col min="15" max="15" width="11.83203125" style="1" customWidth="1"/>
    <col min="16" max="16" width="6.83203125" style="1" customWidth="1"/>
    <col min="17" max="17" width="1.33203125" style="1" customWidth="1"/>
    <col min="18" max="18" width="10.83203125" style="1" customWidth="1"/>
    <col min="19" max="16384" width="10.83203125" style="1"/>
  </cols>
  <sheetData>
    <row r="1" spans="1:17" ht="20" customHeight="1">
      <c r="A1" s="5" t="s">
        <v>36</v>
      </c>
      <c r="B1" s="25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8"/>
    </row>
    <row r="2" spans="1:17" ht="15.75" customHeight="1">
      <c r="A2" s="26" t="s">
        <v>32</v>
      </c>
      <c r="B2" s="27"/>
      <c r="C2" s="37"/>
      <c r="D2" s="38"/>
      <c r="E2" s="38"/>
      <c r="F2" s="37"/>
      <c r="G2" s="38"/>
      <c r="H2" s="38"/>
      <c r="I2" s="37"/>
      <c r="J2" s="39" t="s">
        <v>0</v>
      </c>
      <c r="K2" s="40"/>
      <c r="L2" s="92"/>
      <c r="M2" s="93"/>
      <c r="N2" s="94"/>
      <c r="O2" s="94"/>
      <c r="P2" s="94"/>
      <c r="Q2" s="95"/>
    </row>
    <row r="3" spans="1:17" ht="8" customHeight="1">
      <c r="A3" s="28"/>
      <c r="B3" s="27"/>
      <c r="C3" s="41"/>
      <c r="D3" s="42"/>
      <c r="E3" s="42"/>
      <c r="F3" s="41"/>
      <c r="G3" s="42"/>
      <c r="H3" s="42"/>
      <c r="I3" s="41"/>
      <c r="J3" s="42"/>
      <c r="K3" s="42"/>
      <c r="L3" s="43"/>
      <c r="M3" s="44"/>
      <c r="N3" s="44"/>
      <c r="O3" s="43"/>
      <c r="P3" s="44"/>
      <c r="Q3" s="44"/>
    </row>
    <row r="4" spans="1:17" ht="15" customHeight="1">
      <c r="A4" s="29" t="s">
        <v>30</v>
      </c>
      <c r="B4" s="30"/>
      <c r="C4" s="37"/>
      <c r="D4" s="38"/>
      <c r="E4" s="38"/>
      <c r="F4" s="37"/>
      <c r="G4" s="38"/>
      <c r="H4" s="38"/>
      <c r="I4" s="37"/>
      <c r="J4" s="39" t="s">
        <v>34</v>
      </c>
      <c r="K4" s="40"/>
      <c r="L4" s="92"/>
      <c r="M4" s="93"/>
      <c r="N4" s="94"/>
      <c r="O4" s="94"/>
      <c r="P4" s="94"/>
      <c r="Q4" s="95"/>
    </row>
    <row r="5" spans="1:17" ht="8" customHeight="1">
      <c r="A5" s="31"/>
      <c r="B5" s="27"/>
      <c r="C5" s="41"/>
      <c r="D5" s="42"/>
      <c r="E5" s="42"/>
      <c r="F5" s="41"/>
      <c r="G5" s="42"/>
      <c r="H5" s="42"/>
      <c r="I5" s="41"/>
      <c r="J5" s="42"/>
      <c r="K5" s="42"/>
      <c r="L5" s="45"/>
      <c r="M5" s="46"/>
      <c r="N5" s="46"/>
      <c r="O5" s="45"/>
      <c r="P5" s="46"/>
      <c r="Q5" s="46"/>
    </row>
    <row r="6" spans="1:17" ht="15" customHeight="1">
      <c r="A6" s="27"/>
      <c r="B6" s="27"/>
      <c r="C6" s="27"/>
      <c r="D6" s="27"/>
      <c r="E6" s="27"/>
      <c r="F6" s="37"/>
      <c r="G6" s="38"/>
      <c r="H6" s="38"/>
      <c r="I6" s="37"/>
      <c r="J6" s="38"/>
      <c r="K6" s="38"/>
      <c r="L6" s="37"/>
      <c r="M6" s="38"/>
      <c r="N6" s="38"/>
      <c r="O6" s="37"/>
      <c r="P6" s="38"/>
      <c r="Q6" s="38"/>
    </row>
    <row r="7" spans="1:17" ht="10" customHeight="1">
      <c r="A7" s="27"/>
      <c r="B7" s="27"/>
      <c r="C7" s="27"/>
      <c r="D7" s="27"/>
      <c r="E7" s="27"/>
      <c r="F7" s="41"/>
      <c r="G7" s="42"/>
      <c r="H7" s="42"/>
      <c r="I7" s="37"/>
      <c r="J7" s="42"/>
      <c r="K7" s="42"/>
      <c r="L7" s="37"/>
      <c r="M7" s="38"/>
      <c r="N7" s="38"/>
      <c r="O7" s="47"/>
      <c r="P7" s="38"/>
      <c r="Q7" s="42"/>
    </row>
    <row r="8" spans="1:17" ht="15" customHeight="1">
      <c r="A8" s="27"/>
      <c r="B8" s="27"/>
      <c r="C8" s="27"/>
      <c r="D8" s="27"/>
      <c r="E8" s="27"/>
      <c r="F8" s="27"/>
      <c r="G8" s="39" t="s">
        <v>33</v>
      </c>
      <c r="H8" s="48"/>
      <c r="I8" s="49">
        <v>365.5</v>
      </c>
      <c r="J8" s="50" t="s">
        <v>31</v>
      </c>
      <c r="K8" s="27"/>
      <c r="L8" s="37"/>
      <c r="M8" s="39" t="s">
        <v>1</v>
      </c>
      <c r="N8" s="40"/>
      <c r="O8" s="32"/>
      <c r="P8" s="51" t="s">
        <v>2</v>
      </c>
      <c r="Q8" s="27"/>
    </row>
    <row r="9" spans="1:17" ht="8" customHeight="1">
      <c r="A9" s="28"/>
      <c r="B9" s="6"/>
      <c r="C9" s="6"/>
      <c r="D9" s="6"/>
      <c r="E9" s="6"/>
      <c r="F9" s="52"/>
      <c r="G9" s="6"/>
      <c r="H9" s="6"/>
      <c r="I9" s="53"/>
      <c r="J9" s="6"/>
      <c r="K9" s="6"/>
      <c r="L9" s="52"/>
      <c r="M9" s="6"/>
      <c r="N9" s="6"/>
      <c r="O9" s="43"/>
      <c r="P9" s="6"/>
      <c r="Q9" s="6"/>
    </row>
    <row r="10" spans="1:17" ht="8" customHeight="1">
      <c r="A10" s="33"/>
      <c r="B10" s="34"/>
      <c r="C10" s="54"/>
      <c r="D10" s="46"/>
      <c r="E10" s="55"/>
      <c r="F10" s="54"/>
      <c r="G10" s="46"/>
      <c r="H10" s="55"/>
      <c r="I10" s="54"/>
      <c r="J10" s="46"/>
      <c r="K10" s="55"/>
      <c r="L10" s="54"/>
      <c r="M10" s="46"/>
      <c r="N10" s="55"/>
      <c r="O10" s="54"/>
      <c r="P10" s="46"/>
      <c r="Q10" s="55"/>
    </row>
    <row r="11" spans="1:17" ht="15" customHeight="1">
      <c r="A11" s="7"/>
      <c r="B11" s="8"/>
      <c r="C11" s="56" t="s">
        <v>3</v>
      </c>
      <c r="D11" s="57"/>
      <c r="E11" s="58"/>
      <c r="F11" s="56" t="s">
        <v>4</v>
      </c>
      <c r="G11" s="57"/>
      <c r="H11" s="58"/>
      <c r="I11" s="56" t="s">
        <v>5</v>
      </c>
      <c r="J11" s="57"/>
      <c r="K11" s="58"/>
      <c r="L11" s="56" t="s">
        <v>6</v>
      </c>
      <c r="M11" s="57"/>
      <c r="N11" s="58"/>
      <c r="O11" s="56" t="s">
        <v>7</v>
      </c>
      <c r="P11" s="57"/>
      <c r="Q11" s="58"/>
    </row>
    <row r="12" spans="1:17" ht="15" customHeight="1">
      <c r="A12" s="9" t="s">
        <v>8</v>
      </c>
      <c r="B12" s="10"/>
      <c r="C12" s="59"/>
      <c r="D12" s="60">
        <v>0</v>
      </c>
      <c r="E12" s="61"/>
      <c r="F12" s="59"/>
      <c r="G12" s="60">
        <f>IFERROR(SUM((F14-C14)/C14),0)</f>
        <v>0</v>
      </c>
      <c r="H12" s="61"/>
      <c r="I12" s="59"/>
      <c r="J12" s="60">
        <f>IFERROR(SUM((I14-F14)/F14),0)</f>
        <v>0</v>
      </c>
      <c r="K12" s="61"/>
      <c r="L12" s="56" t="s">
        <v>2</v>
      </c>
      <c r="M12" s="60">
        <f>IFERROR(SUM((L14-I14)/I14),0)</f>
        <v>0</v>
      </c>
      <c r="N12" s="61"/>
      <c r="O12" s="56" t="s">
        <v>2</v>
      </c>
      <c r="P12" s="60">
        <f>IFERROR(SUM((O14-L14)/L14),0)</f>
        <v>0</v>
      </c>
      <c r="Q12" s="61"/>
    </row>
    <row r="13" spans="1:17" ht="8" customHeight="1">
      <c r="A13" s="35"/>
      <c r="B13" s="36"/>
      <c r="C13" s="62"/>
      <c r="D13" s="42"/>
      <c r="E13" s="63"/>
      <c r="F13" s="62"/>
      <c r="G13" s="42"/>
      <c r="H13" s="63"/>
      <c r="I13" s="62"/>
      <c r="J13" s="42"/>
      <c r="K13" s="63"/>
      <c r="L13" s="62"/>
      <c r="M13" s="42"/>
      <c r="N13" s="63"/>
      <c r="O13" s="62"/>
      <c r="P13" s="42"/>
      <c r="Q13" s="63"/>
    </row>
    <row r="14" spans="1:17" s="3" customFormat="1" ht="15" customHeight="1">
      <c r="A14" s="11" t="s">
        <v>9</v>
      </c>
      <c r="B14" s="12"/>
      <c r="C14" s="2"/>
      <c r="D14" s="64">
        <v>1</v>
      </c>
      <c r="E14" s="65"/>
      <c r="F14" s="2"/>
      <c r="G14" s="64">
        <v>1</v>
      </c>
      <c r="H14" s="65"/>
      <c r="I14" s="2"/>
      <c r="J14" s="64">
        <v>1</v>
      </c>
      <c r="K14" s="65"/>
      <c r="L14" s="2"/>
      <c r="M14" s="64">
        <v>1</v>
      </c>
      <c r="N14" s="65"/>
      <c r="O14" s="2"/>
      <c r="P14" s="64">
        <v>1</v>
      </c>
      <c r="Q14" s="65"/>
    </row>
    <row r="15" spans="1:17" s="3" customFormat="1" ht="15" customHeight="1">
      <c r="A15" s="13" t="s">
        <v>10</v>
      </c>
      <c r="B15" s="14"/>
      <c r="C15" s="2"/>
      <c r="D15" s="66">
        <f>IFERROR(SUM(C15/C$14),0)</f>
        <v>0</v>
      </c>
      <c r="E15" s="67"/>
      <c r="F15" s="2"/>
      <c r="G15" s="66">
        <f>IFERROR(SUM(F15/F$14),0)</f>
        <v>0</v>
      </c>
      <c r="H15" s="67"/>
      <c r="I15" s="2"/>
      <c r="J15" s="66">
        <f>IFERROR(SUM(I15/I$14),0)</f>
        <v>0</v>
      </c>
      <c r="K15" s="67"/>
      <c r="L15" s="2"/>
      <c r="M15" s="66">
        <f>IFERROR(SUM(L15/L$14),0)</f>
        <v>0</v>
      </c>
      <c r="N15" s="67"/>
      <c r="O15" s="2"/>
      <c r="P15" s="66">
        <f>IFERROR(SUM(O15/O$14),0)</f>
        <v>0</v>
      </c>
      <c r="Q15" s="67"/>
    </row>
    <row r="16" spans="1:17" s="3" customFormat="1" ht="15" customHeight="1">
      <c r="A16" s="15" t="s">
        <v>11</v>
      </c>
      <c r="B16" s="16"/>
      <c r="C16" s="68">
        <f>SUM(C14-C15)</f>
        <v>0</v>
      </c>
      <c r="D16" s="69">
        <f>IFERROR(SUM(D14-D15),0)</f>
        <v>1</v>
      </c>
      <c r="E16" s="70"/>
      <c r="F16" s="68">
        <f>SUM(F14-F15)</f>
        <v>0</v>
      </c>
      <c r="G16" s="69">
        <f>SUM(G14-G15)</f>
        <v>1</v>
      </c>
      <c r="H16" s="70"/>
      <c r="I16" s="68">
        <f>SUM(I14-I15)</f>
        <v>0</v>
      </c>
      <c r="J16" s="69">
        <f>SUM(J14-J15)</f>
        <v>1</v>
      </c>
      <c r="K16" s="70"/>
      <c r="L16" s="68">
        <f>SUM(L14-L15)</f>
        <v>0</v>
      </c>
      <c r="M16" s="69">
        <f>SUM(M14-M15)</f>
        <v>1</v>
      </c>
      <c r="N16" s="70"/>
      <c r="O16" s="68">
        <f>SUM(O14-O15)</f>
        <v>0</v>
      </c>
      <c r="P16" s="69">
        <f>SUM(P14-P15)</f>
        <v>1</v>
      </c>
      <c r="Q16" s="70"/>
    </row>
    <row r="17" spans="1:17" s="3" customFormat="1" ht="8" customHeight="1">
      <c r="A17" s="17"/>
      <c r="B17" s="18"/>
      <c r="C17" s="71"/>
      <c r="D17" s="72"/>
      <c r="E17" s="73"/>
      <c r="F17" s="71"/>
      <c r="G17" s="72"/>
      <c r="H17" s="73"/>
      <c r="I17" s="71"/>
      <c r="J17" s="72"/>
      <c r="K17" s="73"/>
      <c r="L17" s="71"/>
      <c r="M17" s="72"/>
      <c r="N17" s="73"/>
      <c r="O17" s="71"/>
      <c r="P17" s="72"/>
      <c r="Q17" s="73"/>
    </row>
    <row r="18" spans="1:17" s="3" customFormat="1" ht="15" customHeight="1">
      <c r="A18" s="13" t="s">
        <v>12</v>
      </c>
      <c r="B18" s="14"/>
      <c r="C18" s="2"/>
      <c r="D18" s="66">
        <f>IFERROR(SUM(C18/C$14),0)</f>
        <v>0</v>
      </c>
      <c r="E18" s="67"/>
      <c r="F18" s="2"/>
      <c r="G18" s="66">
        <f>IFERROR(SUM(F18/F$14),0)</f>
        <v>0</v>
      </c>
      <c r="H18" s="67"/>
      <c r="I18" s="2"/>
      <c r="J18" s="66">
        <f>IFERROR(SUM(I18/I$14),0)</f>
        <v>0</v>
      </c>
      <c r="K18" s="67"/>
      <c r="L18" s="2"/>
      <c r="M18" s="66">
        <f>IFERROR(SUM(L18/L$14),0)</f>
        <v>0</v>
      </c>
      <c r="N18" s="67"/>
      <c r="O18" s="2"/>
      <c r="P18" s="66">
        <f>IFERROR(SUM(O18/O$14),0)</f>
        <v>0</v>
      </c>
      <c r="Q18" s="67"/>
    </row>
    <row r="19" spans="1:17" s="3" customFormat="1" ht="15" customHeight="1">
      <c r="A19" s="15" t="s">
        <v>13</v>
      </c>
      <c r="B19" s="16"/>
      <c r="C19" s="68">
        <f>SUM(C16-C18)</f>
        <v>0</v>
      </c>
      <c r="D19" s="69">
        <f>SUM(D16-D18)</f>
        <v>1</v>
      </c>
      <c r="E19" s="70"/>
      <c r="F19" s="68">
        <f>SUM(F16-F18)</f>
        <v>0</v>
      </c>
      <c r="G19" s="69">
        <f>SUM(G16-G18)</f>
        <v>1</v>
      </c>
      <c r="H19" s="70"/>
      <c r="I19" s="68">
        <f>SUM(I16-I18)</f>
        <v>0</v>
      </c>
      <c r="J19" s="69">
        <f>SUM(J16-J18)</f>
        <v>1</v>
      </c>
      <c r="K19" s="70"/>
      <c r="L19" s="68">
        <f>SUM(L16-L18)</f>
        <v>0</v>
      </c>
      <c r="M19" s="69">
        <f>SUM(M16-M18)</f>
        <v>1</v>
      </c>
      <c r="N19" s="70"/>
      <c r="O19" s="68">
        <f>SUM(O16-O18)</f>
        <v>0</v>
      </c>
      <c r="P19" s="69">
        <f>SUM(P16-P18)</f>
        <v>1</v>
      </c>
      <c r="Q19" s="70"/>
    </row>
    <row r="20" spans="1:17" s="3" customFormat="1" ht="8" customHeight="1">
      <c r="A20" s="17"/>
      <c r="B20" s="18"/>
      <c r="C20" s="74"/>
      <c r="D20" s="72"/>
      <c r="E20" s="73"/>
      <c r="F20" s="74"/>
      <c r="G20" s="72"/>
      <c r="H20" s="73"/>
      <c r="I20" s="74"/>
      <c r="J20" s="72"/>
      <c r="K20" s="73"/>
      <c r="L20" s="74"/>
      <c r="M20" s="72"/>
      <c r="N20" s="73"/>
      <c r="O20" s="74"/>
      <c r="P20" s="72"/>
      <c r="Q20" s="73"/>
    </row>
    <row r="21" spans="1:17" s="3" customFormat="1" ht="15" customHeight="1">
      <c r="A21" s="11" t="s">
        <v>14</v>
      </c>
      <c r="B21" s="12"/>
      <c r="C21" s="75">
        <f>ROUND($I$8*40,-2)</f>
        <v>14600</v>
      </c>
      <c r="D21" s="76">
        <f>IFERROR(SUM(C21/C$14),0)</f>
        <v>0</v>
      </c>
      <c r="E21" s="65"/>
      <c r="F21" s="75">
        <f>ROUND($I$8*40,-2)</f>
        <v>14600</v>
      </c>
      <c r="G21" s="76">
        <f>IFERROR(SUM(F21/F$14),0)</f>
        <v>0</v>
      </c>
      <c r="H21" s="65"/>
      <c r="I21" s="75">
        <f>ROUND($I$8*40,-2)</f>
        <v>14600</v>
      </c>
      <c r="J21" s="76">
        <f>IFERROR(SUM(I21/I$14),0)</f>
        <v>0</v>
      </c>
      <c r="K21" s="65"/>
      <c r="L21" s="75">
        <f>ROUND($I$8*40,-2)</f>
        <v>14600</v>
      </c>
      <c r="M21" s="76">
        <f>IFERROR(SUM(L21/L$14),0)</f>
        <v>0</v>
      </c>
      <c r="N21" s="65"/>
      <c r="O21" s="75">
        <f>ROUND($I$8*40,-2)</f>
        <v>14600</v>
      </c>
      <c r="P21" s="76">
        <f>IFERROR(SUM(O21/O$14),0)</f>
        <v>0</v>
      </c>
      <c r="Q21" s="65"/>
    </row>
    <row r="22" spans="1:17" s="3" customFormat="1" ht="15" customHeight="1">
      <c r="A22" s="11" t="s">
        <v>15</v>
      </c>
      <c r="B22" s="12"/>
      <c r="C22" s="2"/>
      <c r="D22" s="64">
        <f>IFERROR(SUM(C22/C$14),0)</f>
        <v>0</v>
      </c>
      <c r="E22" s="65"/>
      <c r="F22" s="2"/>
      <c r="G22" s="64">
        <f>IFERROR(SUM(F22/F$14),0)</f>
        <v>0</v>
      </c>
      <c r="H22" s="65"/>
      <c r="I22" s="2"/>
      <c r="J22" s="64">
        <f>IFERROR(SUM(I22/I$14),0)</f>
        <v>0</v>
      </c>
      <c r="K22" s="65"/>
      <c r="L22" s="2"/>
      <c r="M22" s="64">
        <f>IFERROR(SUM(L22/L$14),0)</f>
        <v>0</v>
      </c>
      <c r="N22" s="65"/>
      <c r="O22" s="2"/>
      <c r="P22" s="64">
        <f>IFERROR(SUM(O22/O$14),0)</f>
        <v>0</v>
      </c>
      <c r="Q22" s="65"/>
    </row>
    <row r="23" spans="1:17" s="3" customFormat="1" ht="15" customHeight="1">
      <c r="A23" s="11" t="s">
        <v>16</v>
      </c>
      <c r="B23" s="12"/>
      <c r="C23" s="2"/>
      <c r="D23" s="64">
        <f>IFERROR(SUM(C23/C$14),0)</f>
        <v>0</v>
      </c>
      <c r="E23" s="65"/>
      <c r="F23" s="2"/>
      <c r="G23" s="64">
        <f>IFERROR(SUM(F23/F$14),0)</f>
        <v>0</v>
      </c>
      <c r="H23" s="65"/>
      <c r="I23" s="2"/>
      <c r="J23" s="64">
        <f>IFERROR(SUM(I23/I$14),0)</f>
        <v>0</v>
      </c>
      <c r="K23" s="65"/>
      <c r="L23" s="2"/>
      <c r="M23" s="64">
        <f>IFERROR(SUM(L23/L$14),0)</f>
        <v>0</v>
      </c>
      <c r="N23" s="65"/>
      <c r="O23" s="2"/>
      <c r="P23" s="64">
        <f>IFERROR(SUM(O23/O$14),0)</f>
        <v>0</v>
      </c>
      <c r="Q23" s="65"/>
    </row>
    <row r="24" spans="1:17" s="3" customFormat="1" ht="15" customHeight="1">
      <c r="A24" s="13" t="s">
        <v>17</v>
      </c>
      <c r="B24" s="14"/>
      <c r="C24" s="2"/>
      <c r="D24" s="66">
        <f>IFERROR(SUM(C24/C$14),0)</f>
        <v>0</v>
      </c>
      <c r="E24" s="67"/>
      <c r="F24" s="2"/>
      <c r="G24" s="66">
        <f>IFERROR(SUM(F24/F$14),0)</f>
        <v>0</v>
      </c>
      <c r="H24" s="67"/>
      <c r="I24" s="2"/>
      <c r="J24" s="66">
        <f>IFERROR(SUM(I24/I$14),0)</f>
        <v>0</v>
      </c>
      <c r="K24" s="67"/>
      <c r="L24" s="2"/>
      <c r="M24" s="66">
        <f>IFERROR(SUM(L24/L$14),0)</f>
        <v>0</v>
      </c>
      <c r="N24" s="67"/>
      <c r="O24" s="2"/>
      <c r="P24" s="66">
        <f>IFERROR(SUM(O24/O$14),0)</f>
        <v>0</v>
      </c>
      <c r="Q24" s="67"/>
    </row>
    <row r="25" spans="1:17" s="3" customFormat="1" ht="15" customHeight="1">
      <c r="A25" s="15" t="s">
        <v>18</v>
      </c>
      <c r="B25" s="16"/>
      <c r="C25" s="68">
        <f>SUM(C19-C21-C22-C23-C24)</f>
        <v>-14600</v>
      </c>
      <c r="D25" s="69">
        <f>SUM(D19-D21-D22-D23-D24)</f>
        <v>1</v>
      </c>
      <c r="E25" s="70"/>
      <c r="F25" s="68">
        <f>SUM(F19-F21-F22-F23-F24)</f>
        <v>-14600</v>
      </c>
      <c r="G25" s="69">
        <f>SUM(G19-G21-G22-G23-G24)</f>
        <v>1</v>
      </c>
      <c r="H25" s="70"/>
      <c r="I25" s="68">
        <f>SUM(I19-I21-I22-I23-I24)</f>
        <v>-14600</v>
      </c>
      <c r="J25" s="69">
        <f>SUM(J19-J21-J22-J23-J24)</f>
        <v>1</v>
      </c>
      <c r="K25" s="70"/>
      <c r="L25" s="68">
        <f>SUM(L19-L21-L22-L23-L24)</f>
        <v>-14600</v>
      </c>
      <c r="M25" s="69">
        <f>SUM(M19-M21-M22-M23-M24)</f>
        <v>1</v>
      </c>
      <c r="N25" s="70"/>
      <c r="O25" s="68">
        <f>SUM(O19-O21-O22-O23-O24)</f>
        <v>-14600</v>
      </c>
      <c r="P25" s="69">
        <f>SUM(P19-P21-P22-P23-P24)</f>
        <v>1</v>
      </c>
      <c r="Q25" s="70"/>
    </row>
    <row r="26" spans="1:17" s="3" customFormat="1" ht="8" customHeight="1">
      <c r="A26" s="17"/>
      <c r="B26" s="18"/>
      <c r="C26" s="71"/>
      <c r="D26" s="72"/>
      <c r="E26" s="73"/>
      <c r="F26" s="71"/>
      <c r="G26" s="72"/>
      <c r="H26" s="73"/>
      <c r="I26" s="71"/>
      <c r="J26" s="72"/>
      <c r="K26" s="73"/>
      <c r="L26" s="71"/>
      <c r="M26" s="72"/>
      <c r="N26" s="73"/>
      <c r="O26" s="71"/>
      <c r="P26" s="72"/>
      <c r="Q26" s="73"/>
    </row>
    <row r="27" spans="1:17" s="3" customFormat="1" ht="15" customHeight="1">
      <c r="A27" s="13" t="s">
        <v>19</v>
      </c>
      <c r="B27" s="14"/>
      <c r="C27" s="2"/>
      <c r="D27" s="66">
        <f>IFERROR(SUM(C27/C$14),0)</f>
        <v>0</v>
      </c>
      <c r="E27" s="67"/>
      <c r="F27" s="2"/>
      <c r="G27" s="66">
        <f>IFERROR(SUM(F27/F$14),0)</f>
        <v>0</v>
      </c>
      <c r="H27" s="67"/>
      <c r="I27" s="2"/>
      <c r="J27" s="66">
        <f>IFERROR(SUM(I27/I$14),0)</f>
        <v>0</v>
      </c>
      <c r="K27" s="67"/>
      <c r="L27" s="2"/>
      <c r="M27" s="66">
        <f>IFERROR(SUM(L27/L$14),0)</f>
        <v>0</v>
      </c>
      <c r="N27" s="67"/>
      <c r="O27" s="2"/>
      <c r="P27" s="66">
        <f>IFERROR(SUM(O27/O$14),0)</f>
        <v>0</v>
      </c>
      <c r="Q27" s="67"/>
    </row>
    <row r="28" spans="1:17" s="3" customFormat="1" ht="15" customHeight="1">
      <c r="A28" s="15" t="s">
        <v>20</v>
      </c>
      <c r="B28" s="16"/>
      <c r="C28" s="68">
        <f>SUM(C25-C27)</f>
        <v>-14600</v>
      </c>
      <c r="D28" s="69">
        <f>SUM(D25-D27)</f>
        <v>1</v>
      </c>
      <c r="E28" s="70"/>
      <c r="F28" s="68">
        <f>SUM(F25-F27)</f>
        <v>-14600</v>
      </c>
      <c r="G28" s="69">
        <f>SUM(G25-G27)</f>
        <v>1</v>
      </c>
      <c r="H28" s="70"/>
      <c r="I28" s="68">
        <f>SUM(I25-I27)</f>
        <v>-14600</v>
      </c>
      <c r="J28" s="69">
        <f>SUM(J25-J27)</f>
        <v>1</v>
      </c>
      <c r="K28" s="70"/>
      <c r="L28" s="68">
        <f>SUM(L25-L27)</f>
        <v>-14600</v>
      </c>
      <c r="M28" s="69">
        <f>SUM(M25-M27)</f>
        <v>1</v>
      </c>
      <c r="N28" s="70"/>
      <c r="O28" s="68">
        <f>SUM(O25-O27)</f>
        <v>-14600</v>
      </c>
      <c r="P28" s="69">
        <f>SUM(P25-P27)</f>
        <v>1</v>
      </c>
      <c r="Q28" s="70"/>
    </row>
    <row r="29" spans="1:17" s="3" customFormat="1" ht="8" customHeight="1">
      <c r="A29" s="17"/>
      <c r="B29" s="18"/>
      <c r="C29" s="71"/>
      <c r="D29" s="72"/>
      <c r="E29" s="73"/>
      <c r="F29" s="71"/>
      <c r="G29" s="72"/>
      <c r="H29" s="73"/>
      <c r="I29" s="71"/>
      <c r="J29" s="72"/>
      <c r="K29" s="73"/>
      <c r="L29" s="71"/>
      <c r="M29" s="72"/>
      <c r="N29" s="73"/>
      <c r="O29" s="71"/>
      <c r="P29" s="72"/>
      <c r="Q29" s="73"/>
    </row>
    <row r="30" spans="1:17" s="3" customFormat="1" ht="15" customHeight="1">
      <c r="A30" s="11" t="s">
        <v>21</v>
      </c>
      <c r="B30" s="12"/>
      <c r="C30" s="2"/>
      <c r="D30" s="64">
        <f>IFERROR(SUM(C30/C$14),0)</f>
        <v>0</v>
      </c>
      <c r="E30" s="65"/>
      <c r="F30" s="2"/>
      <c r="G30" s="64">
        <f>IFERROR(SUM(F30/F$14),0)</f>
        <v>0</v>
      </c>
      <c r="H30" s="65"/>
      <c r="I30" s="2"/>
      <c r="J30" s="64">
        <f>IFERROR(SUM(I30/I$14),0)</f>
        <v>0</v>
      </c>
      <c r="K30" s="65"/>
      <c r="L30" s="2"/>
      <c r="M30" s="64">
        <f>IFERROR(SUM(L30/L$14),0)</f>
        <v>0</v>
      </c>
      <c r="N30" s="65"/>
      <c r="O30" s="2"/>
      <c r="P30" s="64">
        <f>IFERROR(SUM(O30/O$14),0)</f>
        <v>0</v>
      </c>
      <c r="Q30" s="65"/>
    </row>
    <row r="31" spans="1:17" s="3" customFormat="1" ht="15" customHeight="1">
      <c r="A31" s="11" t="s">
        <v>22</v>
      </c>
      <c r="B31" s="12"/>
      <c r="C31" s="2"/>
      <c r="D31" s="64">
        <f>IFERROR(SUM(C31/C$14),0)</f>
        <v>0</v>
      </c>
      <c r="E31" s="65"/>
      <c r="F31" s="2"/>
      <c r="G31" s="64">
        <f>IFERROR(SUM(F31/F$14),0)</f>
        <v>0</v>
      </c>
      <c r="H31" s="65"/>
      <c r="I31" s="2"/>
      <c r="J31" s="64">
        <f>IFERROR(SUM(I31/I$14),0)</f>
        <v>0</v>
      </c>
      <c r="K31" s="65"/>
      <c r="L31" s="2"/>
      <c r="M31" s="64">
        <f>IFERROR(SUM(L31/L$14),0)</f>
        <v>0</v>
      </c>
      <c r="N31" s="65"/>
      <c r="O31" s="2"/>
      <c r="P31" s="64">
        <f>IFERROR(SUM(O31/O$14),0)</f>
        <v>0</v>
      </c>
      <c r="Q31" s="65"/>
    </row>
    <row r="32" spans="1:17" s="3" customFormat="1" ht="15" customHeight="1">
      <c r="A32" s="11" t="s">
        <v>23</v>
      </c>
      <c r="B32" s="12"/>
      <c r="C32" s="2"/>
      <c r="D32" s="64">
        <f>IFERROR(SUM(C32/C$14),0)</f>
        <v>0</v>
      </c>
      <c r="E32" s="65"/>
      <c r="F32" s="2"/>
      <c r="G32" s="64">
        <f>IFERROR(SUM(F32/F$14),0)</f>
        <v>0</v>
      </c>
      <c r="H32" s="65"/>
      <c r="I32" s="2"/>
      <c r="J32" s="64">
        <f>IFERROR(SUM(I32/I$14),0)</f>
        <v>0</v>
      </c>
      <c r="K32" s="65"/>
      <c r="L32" s="2"/>
      <c r="M32" s="64">
        <f>IFERROR(SUM(L32/L$14),0)</f>
        <v>0</v>
      </c>
      <c r="N32" s="65"/>
      <c r="O32" s="2"/>
      <c r="P32" s="64">
        <f>IFERROR(SUM(O32/O$14),0)</f>
        <v>0</v>
      </c>
      <c r="Q32" s="65"/>
    </row>
    <row r="33" spans="1:17" s="3" customFormat="1" ht="15" customHeight="1">
      <c r="A33" s="13" t="s">
        <v>24</v>
      </c>
      <c r="B33" s="14"/>
      <c r="C33" s="2"/>
      <c r="D33" s="66">
        <f>IFERROR(SUM(C33/C$14),0)</f>
        <v>0</v>
      </c>
      <c r="E33" s="67"/>
      <c r="F33" s="2"/>
      <c r="G33" s="66">
        <f>IFERROR(SUM(F33/F$14),0)</f>
        <v>0</v>
      </c>
      <c r="H33" s="67"/>
      <c r="I33" s="2"/>
      <c r="J33" s="66">
        <f>IFERROR(SUM(I33/I$14),0)</f>
        <v>0</v>
      </c>
      <c r="K33" s="67"/>
      <c r="L33" s="2"/>
      <c r="M33" s="66">
        <f>IFERROR(SUM(L33/L$14),0)</f>
        <v>0</v>
      </c>
      <c r="N33" s="67"/>
      <c r="O33" s="2"/>
      <c r="P33" s="66">
        <f>IFERROR(SUM(O33/O$14),0)</f>
        <v>0</v>
      </c>
      <c r="Q33" s="67"/>
    </row>
    <row r="34" spans="1:17" s="3" customFormat="1" ht="15" customHeight="1">
      <c r="A34" s="15" t="s">
        <v>25</v>
      </c>
      <c r="B34" s="16"/>
      <c r="C34" s="68">
        <f>SUM(C28-C30-C31-C32-C33)</f>
        <v>-14600</v>
      </c>
      <c r="D34" s="69">
        <f>SUM(D28-D30-D31-D32-D33)</f>
        <v>1</v>
      </c>
      <c r="E34" s="70"/>
      <c r="F34" s="68">
        <f>SUM(F28-F30-F31-F32-F33)</f>
        <v>-14600</v>
      </c>
      <c r="G34" s="69">
        <f>SUM(G28-G30-G31-G32-G33)</f>
        <v>1</v>
      </c>
      <c r="H34" s="70"/>
      <c r="I34" s="68">
        <f>SUM(I28-I30-I31-I32-I33)</f>
        <v>-14600</v>
      </c>
      <c r="J34" s="69">
        <f>SUM(J28-J30-J31-J32-J33)</f>
        <v>1</v>
      </c>
      <c r="K34" s="70"/>
      <c r="L34" s="68">
        <f>SUM(L28-L30-L31-L32-L33)</f>
        <v>-14600</v>
      </c>
      <c r="M34" s="69">
        <f>SUM(M28-M30-M31-M32-M33)</f>
        <v>1</v>
      </c>
      <c r="N34" s="70"/>
      <c r="O34" s="68">
        <f>SUM(O28-O30-O31-O32-O33)</f>
        <v>-14600</v>
      </c>
      <c r="P34" s="69">
        <f>SUM(P28-P30-P31-P32-P33)</f>
        <v>1</v>
      </c>
      <c r="Q34" s="70"/>
    </row>
    <row r="35" spans="1:17" s="3" customFormat="1" ht="8" customHeight="1">
      <c r="A35" s="19"/>
      <c r="B35" s="20"/>
      <c r="C35" s="71"/>
      <c r="D35" s="77"/>
      <c r="E35" s="78"/>
      <c r="F35" s="71"/>
      <c r="G35" s="77"/>
      <c r="H35" s="78"/>
      <c r="I35" s="71"/>
      <c r="J35" s="77"/>
      <c r="K35" s="78"/>
      <c r="L35" s="71"/>
      <c r="M35" s="77"/>
      <c r="N35" s="78"/>
      <c r="O35" s="71"/>
      <c r="P35" s="77"/>
      <c r="Q35" s="78"/>
    </row>
    <row r="36" spans="1:17" s="90" customFormat="1" ht="15" customHeight="1">
      <c r="A36" s="15" t="s">
        <v>26</v>
      </c>
      <c r="B36" s="16"/>
      <c r="C36" s="79">
        <f>IF(C14*D37&lt;=C38,C38,C14*D37)+C39</f>
        <v>131600</v>
      </c>
      <c r="D36" s="69"/>
      <c r="E36" s="70"/>
      <c r="F36" s="79">
        <f>IF(F14*G37&lt;=F38,F38,F14*G37)+F39</f>
        <v>131600</v>
      </c>
      <c r="G36" s="69"/>
      <c r="H36" s="70"/>
      <c r="I36" s="79">
        <f>IF(I14*J37&lt;=I38,I38,I14*J37)+I39</f>
        <v>131600</v>
      </c>
      <c r="J36" s="69"/>
      <c r="K36" s="70"/>
      <c r="L36" s="79">
        <f>IF(L14*M37&lt;=L38,L38,L14*M37)+L39</f>
        <v>131600</v>
      </c>
      <c r="M36" s="69"/>
      <c r="N36" s="70"/>
      <c r="O36" s="79">
        <f>IF(O14*P37&lt;=O38,O38,O14*P37)+O39</f>
        <v>131600</v>
      </c>
      <c r="P36" s="69"/>
      <c r="Q36" s="70"/>
    </row>
    <row r="37" spans="1:17" s="3" customFormat="1" ht="15" customHeight="1">
      <c r="A37" s="21" t="s">
        <v>27</v>
      </c>
      <c r="B37" s="18"/>
      <c r="C37" s="80"/>
      <c r="D37" s="4">
        <v>0</v>
      </c>
      <c r="E37" s="81"/>
      <c r="F37" s="82"/>
      <c r="G37" s="83">
        <f>$D$37</f>
        <v>0</v>
      </c>
      <c r="H37" s="84"/>
      <c r="I37" s="82"/>
      <c r="J37" s="83">
        <f>$D$37</f>
        <v>0</v>
      </c>
      <c r="K37" s="84"/>
      <c r="L37" s="82"/>
      <c r="M37" s="83">
        <f>$D$37</f>
        <v>0</v>
      </c>
      <c r="N37" s="84"/>
      <c r="O37" s="82"/>
      <c r="P37" s="83">
        <f>$D$37</f>
        <v>0</v>
      </c>
      <c r="Q37" s="84"/>
    </row>
    <row r="38" spans="1:17" s="3" customFormat="1" ht="15" customHeight="1">
      <c r="A38" s="13" t="s">
        <v>35</v>
      </c>
      <c r="B38" s="22"/>
      <c r="C38" s="75">
        <f>ROUND(I8*360,-2)</f>
        <v>131600</v>
      </c>
      <c r="D38" s="85"/>
      <c r="E38" s="86"/>
      <c r="F38" s="75">
        <f>$C$38</f>
        <v>131600</v>
      </c>
      <c r="G38" s="85"/>
      <c r="H38" s="86"/>
      <c r="I38" s="75">
        <f>$C$38</f>
        <v>131600</v>
      </c>
      <c r="J38" s="85"/>
      <c r="K38" s="86"/>
      <c r="L38" s="75">
        <f>$C$38</f>
        <v>131600</v>
      </c>
      <c r="M38" s="85"/>
      <c r="N38" s="86"/>
      <c r="O38" s="75">
        <f>$C$38</f>
        <v>131600</v>
      </c>
      <c r="P38" s="85"/>
      <c r="Q38" s="86"/>
    </row>
    <row r="39" spans="1:17" s="3" customFormat="1" ht="15" customHeight="1">
      <c r="A39" s="13" t="s">
        <v>29</v>
      </c>
      <c r="B39" s="22"/>
      <c r="C39" s="91"/>
      <c r="D39" s="85"/>
      <c r="E39" s="86"/>
      <c r="F39" s="75">
        <f>$C$39</f>
        <v>0</v>
      </c>
      <c r="G39" s="85"/>
      <c r="H39" s="86"/>
      <c r="I39" s="75">
        <f>$C$39</f>
        <v>0</v>
      </c>
      <c r="J39" s="85"/>
      <c r="K39" s="86"/>
      <c r="L39" s="75">
        <f>$C$39</f>
        <v>0</v>
      </c>
      <c r="M39" s="85"/>
      <c r="N39" s="86"/>
      <c r="O39" s="75">
        <f>$C$39</f>
        <v>0</v>
      </c>
      <c r="P39" s="85"/>
      <c r="Q39" s="86"/>
    </row>
    <row r="40" spans="1:17" s="3" customFormat="1" ht="15" customHeight="1">
      <c r="A40" s="23" t="s">
        <v>28</v>
      </c>
      <c r="B40" s="24"/>
      <c r="C40" s="87">
        <f>SUM(C34-C36)</f>
        <v>-146200</v>
      </c>
      <c r="D40" s="88"/>
      <c r="E40" s="89"/>
      <c r="F40" s="87">
        <f>SUM(F34-F36)</f>
        <v>-146200</v>
      </c>
      <c r="G40" s="88"/>
      <c r="H40" s="89"/>
      <c r="I40" s="87">
        <f>SUM(I34-I36)</f>
        <v>-146200</v>
      </c>
      <c r="J40" s="88"/>
      <c r="K40" s="89"/>
      <c r="L40" s="87">
        <f>SUM(L34-L36)</f>
        <v>-146200</v>
      </c>
      <c r="M40" s="88"/>
      <c r="N40" s="89"/>
      <c r="O40" s="87">
        <f>SUM(O34-O36)</f>
        <v>-146200</v>
      </c>
      <c r="P40" s="88"/>
      <c r="Q40" s="89"/>
    </row>
  </sheetData>
  <sheetProtection password="DBF9" sheet="1" objects="1" scenarios="1"/>
  <mergeCells count="2">
    <mergeCell ref="L2:Q2"/>
    <mergeCell ref="L4:Q4"/>
  </mergeCells>
  <phoneticPr fontId="9" type="noConversion"/>
  <pageMargins left="0.59" right="0.59" top="0.83000000000000007" bottom="0.47" header="0.43000000000000005" footer="0.30000000000000004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 Gastro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Res Keller</cp:lastModifiedBy>
  <cp:lastPrinted>2022-09-29T05:42:20Z</cp:lastPrinted>
  <dcterms:created xsi:type="dcterms:W3CDTF">2020-08-27T18:02:24Z</dcterms:created>
  <dcterms:modified xsi:type="dcterms:W3CDTF">2024-02-26T14:56:53Z</dcterms:modified>
</cp:coreProperties>
</file>